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品目別" sheetId="1" r:id="rId1"/>
  </sheets>
  <externalReferences>
    <externalReference r:id="rId4"/>
  </externalReferences>
  <definedNames>
    <definedName name="\p" localSheetId="0">#REF!</definedName>
    <definedName name="\p">#REF!</definedName>
    <definedName name="OUT1" localSheetId="0">#REF!</definedName>
    <definedName name="OUT1">#REF!</definedName>
    <definedName name="_xlnm.Print_Area" localSheetId="0">'品目別'!$B$1:$I$56</definedName>
  </definedNames>
  <calcPr fullCalcOnLoad="1"/>
</workbook>
</file>

<file path=xl/sharedStrings.xml><?xml version="1.0" encoding="utf-8"?>
<sst xmlns="http://schemas.openxmlformats.org/spreadsheetml/2006/main" count="61" uniqueCount="59">
  <si>
    <t>青　　果　　物　等　　価　　格　　安　　定　　事　　業</t>
  </si>
  <si>
    <t>ピーマン</t>
  </si>
  <si>
    <t>えだまめ</t>
  </si>
  <si>
    <t>ほうれんそう</t>
  </si>
  <si>
    <t>グリーンアスパラガス</t>
  </si>
  <si>
    <t>ぶどう</t>
  </si>
  <si>
    <t>ごぼう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</si>
  <si>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</si>
  <si>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</si>
  <si>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</si>
  <si>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</si>
  <si>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</si>
  <si>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</si>
  <si>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</si>
  <si>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>りんどう</t>
  </si>
  <si>
    <t>前年度</t>
  </si>
  <si>
    <t>にんにく</t>
  </si>
  <si>
    <t>トマト</t>
  </si>
  <si>
    <t>生しいたけ</t>
  </si>
  <si>
    <t>計</t>
  </si>
  <si>
    <t>ながいも</t>
  </si>
  <si>
    <t>レタス（非結球）</t>
  </si>
  <si>
    <t>はくさい</t>
  </si>
  <si>
    <t>だいこん</t>
  </si>
  <si>
    <t>かぼちゃ</t>
  </si>
  <si>
    <t>にんじん</t>
  </si>
  <si>
    <t>たまねぎ</t>
  </si>
  <si>
    <t>レタス</t>
  </si>
  <si>
    <t>レタス（結球）</t>
  </si>
  <si>
    <t>きゅうり</t>
  </si>
  <si>
    <t>キャベツ</t>
  </si>
  <si>
    <t>いちご</t>
  </si>
  <si>
    <t>対比％</t>
  </si>
  <si>
    <t>特定野菜等育成</t>
  </si>
  <si>
    <t>小菊</t>
  </si>
  <si>
    <t>花き</t>
  </si>
  <si>
    <t>さやえんどう</t>
  </si>
  <si>
    <t>さやいんげん</t>
  </si>
  <si>
    <t>県単青果物等</t>
  </si>
  <si>
    <t>指定野菜</t>
  </si>
  <si>
    <t>　合　　　　計</t>
  </si>
  <si>
    <t>切みつば</t>
  </si>
  <si>
    <t>根みつば</t>
  </si>
  <si>
    <t>ばれいしょ</t>
  </si>
  <si>
    <t>ミニトマト</t>
  </si>
  <si>
    <t>スイートコーン</t>
  </si>
  <si>
    <t>パンジー</t>
  </si>
  <si>
    <t>青　　　　　　　　　　　　果　　　　　　　　　　　　物</t>
  </si>
  <si>
    <t xml:space="preserve">       前　　　　年</t>
  </si>
  <si>
    <t xml:space="preserve">       対　　　　比　％</t>
  </si>
  <si>
    <t>（青果物等事業）</t>
  </si>
  <si>
    <t>　　　　　         事業名   品名</t>
  </si>
  <si>
    <t>（単位：円）</t>
  </si>
  <si>
    <t>３．きゅうり</t>
  </si>
  <si>
    <t>平成２２年度　品目別補給金交付額</t>
  </si>
  <si>
    <t>１．レタス</t>
  </si>
  <si>
    <t>２．ｸﾞﾘｰﾝｱｽﾊﾟﾗｶﾞｽ</t>
  </si>
  <si>
    <t>４．生しいたけ</t>
  </si>
  <si>
    <t>5．えだまめ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</si>
</sst>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#,##0.0;[Red]\-#,##0.0"/>
    <numFmt numFmtId="182" formatCode="#,##0.000;[Red]\-#,##0.000"/>
    <numFmt numFmtId="183" formatCode="#,##0.0000;[Red]\-#,##0.0000"/>
    <numFmt numFmtId="184" formatCode="#,##0_ ;[Red]\-#,##0\ "/>
    <numFmt numFmtId="185" formatCode="#,##0.0_ ;[Red]\-#,##0.0\ "/>
    <numFmt numFmtId="186" formatCode="0.00_ "/>
    <numFmt numFmtId="187" formatCode="0.0_ "/>
    <numFmt numFmtId="188" formatCode="&quot;¥&quot;#,##0;&quot;¥&quot;\!\-#,##0"/>
    <numFmt numFmtId="189" formatCode="&quot;¥&quot;#,##0;[Red]&quot;¥&quot;\!\-#,##0"/>
    <numFmt numFmtId="190" formatCode="&quot;¥&quot;#,##0.00;&quot;¥&quot;\!\-#,##0.00"/>
    <numFmt numFmtId="191" formatCode="&quot;¥&quot;#,##0.00;[Red]&quot;¥&quot;\!\-#,##0.00"/>
    <numFmt numFmtId="192" formatCode="_ &quot;¥&quot;* #,##0_ ;_ &quot;¥&quot;* \!\-#,##0_ ;_ &quot;¥&quot;* &quot;-&quot;_ ;_ @_ "/>
    <numFmt numFmtId="193" formatCode="_ * #,##0_ ;_ * \!\-#,##0_ ;_ * &quot;-&quot;_ ;_ @_ "/>
    <numFmt numFmtId="194" formatCode="_ &quot;¥&quot;* #,##0.00_ ;_ &quot;¥&quot;* \!\-#,##0.00_ ;_ &quot;¥&quot;* &quot;-&quot;??_ ;_ @_ "/>
    <numFmt numFmtId="195" formatCode="_ * #,##0.00_ ;_ * \!\-#,##0.00_ ;_ * &quot;-&quot;??_ ;_ @_ "/>
    <numFmt numFmtId="196" formatCode="\!\$#,##0_);\!\(\!\$#,##0\!\)"/>
    <numFmt numFmtId="197" formatCode="\!\$#,##0_);[Red]\!\(\!\$#,##0\!\)"/>
    <numFmt numFmtId="198" formatCode="\!\$#,##0.00_);\!\(\!\$#,##0.00\!\)"/>
    <numFmt numFmtId="199" formatCode="\!\$#,##0.00_);[Red]\!\(\!\$#,##0.00\!\)"/>
    <numFmt numFmtId="200" formatCode="&quot;¥&quot;#,##0;&quot;¥&quot;&quot;¥&quot;\!\-#,##0"/>
    <numFmt numFmtId="201" formatCode="&quot;¥&quot;#,##0;[Red]&quot;¥&quot;&quot;¥&quot;\!\-#,##0"/>
    <numFmt numFmtId="202" formatCode="&quot;¥&quot;#,##0.00;&quot;¥&quot;&quot;¥&quot;\!\-#,##0.00"/>
    <numFmt numFmtId="203" formatCode="&quot;¥&quot;#,##0.00;[Red]&quot;¥&quot;&quot;¥&quot;\!\-#,##0.00"/>
    <numFmt numFmtId="204" formatCode="_ &quot;¥&quot;* #,##0_ ;_ &quot;¥&quot;* &quot;¥&quot;\!\-#,##0_ ;_ &quot;¥&quot;* &quot;-&quot;_ ;_ @_ "/>
    <numFmt numFmtId="205" formatCode="_ * #,##0_ ;_ * &quot;¥&quot;\!\-#,##0_ ;_ * &quot;-&quot;_ ;_ @_ "/>
    <numFmt numFmtId="206" formatCode="_ &quot;¥&quot;* #,##0.00_ ;_ &quot;¥&quot;* &quot;¥&quot;\!\-#,##0.00_ ;_ &quot;¥&quot;* &quot;-&quot;??_ ;_ @_ "/>
    <numFmt numFmtId="207" formatCode="_ * #,##0.00_ ;_ * &quot;¥&quot;\!\-#,##0.00_ ;_ * &quot;-&quot;??_ ;_ @_ "/>
    <numFmt numFmtId="208" formatCode="&quot;¥&quot;\!\$#,##0_);&quot;¥&quot;\!\(&quot;¥&quot;\!\$#,##0&quot;¥&quot;\!\)"/>
    <numFmt numFmtId="209" formatCode="&quot;¥&quot;\!\$#,##0_);[Red]&quot;¥&quot;\!\(&quot;¥&quot;\!\$#,##0&quot;¥&quot;\!\)"/>
    <numFmt numFmtId="210" formatCode="&quot;¥&quot;\!\$#,##0.00_);&quot;¥&quot;\!\(&quot;¥&quot;\!\$#,##0.00&quot;¥&quot;\!\)"/>
    <numFmt numFmtId="211" formatCode="&quot;¥&quot;\!\$#,##0.00_);[Red]&quot;¥&quot;\!\(&quot;¥&quot;\!\$#,##0.00&quot;¥&quot;\!\)"/>
    <numFmt numFmtId="212" formatCode="#,##0;&quot;△ &quot;#,##0"/>
    <numFmt numFmtId="213" formatCode="0.0"/>
    <numFmt numFmtId="214" formatCode="0.0%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;0;"/>
    <numFmt numFmtId="219" formatCode=";;;"/>
    <numFmt numFmtId="220" formatCode="0.00000000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#,##0_ "/>
    <numFmt numFmtId="227" formatCode="[$€-2]\ #,##0.00_);[Red]\([$€-2]\ #,##0.00\)"/>
    <numFmt numFmtId="228" formatCode="0.000%"/>
    <numFmt numFmtId="229" formatCode="#,##0;[Red]#,##0"/>
    <numFmt numFmtId="230" formatCode="#,##0_);\(#,##0\)"/>
    <numFmt numFmtId="231" formatCode="0.000_ "/>
    <numFmt numFmtId="232" formatCode="#,##0.0;[Red]&quot;¥&quot;\!\-#,##0.0"/>
    <numFmt numFmtId="233" formatCode="#,##0_);[Red]\(#,##0\)"/>
    <numFmt numFmtId="234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20"/>
      <name val="ＭＳ Ｐゴシック"/>
      <family val="3"/>
    </font>
    <font>
      <b/>
      <sz val="17"/>
      <name val="ＭＳ Ｐゴシック"/>
      <family val="3"/>
    </font>
    <font>
      <sz val="16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68" applyFont="1" applyFill="1" applyAlignment="1">
      <alignment vertical="center"/>
      <protection/>
    </xf>
    <xf numFmtId="38" fontId="7" fillId="0" borderId="0" xfId="55" applyFont="1" applyFill="1" applyAlignment="1">
      <alignment vertical="center"/>
    </xf>
    <xf numFmtId="38" fontId="7" fillId="0" borderId="0" xfId="54" applyFont="1" applyFill="1" applyAlignment="1">
      <alignment vertical="center"/>
    </xf>
    <xf numFmtId="181" fontId="7" fillId="0" borderId="10" xfId="54" applyNumberFormat="1" applyFont="1" applyFill="1" applyBorder="1" applyAlignment="1">
      <alignment horizontal="right" vertical="center"/>
    </xf>
    <xf numFmtId="38" fontId="7" fillId="0" borderId="11" xfId="54" applyFont="1" applyFill="1" applyBorder="1" applyAlignment="1">
      <alignment vertical="center"/>
    </xf>
    <xf numFmtId="181" fontId="7" fillId="0" borderId="12" xfId="54" applyNumberFormat="1" applyFont="1" applyFill="1" applyBorder="1" applyAlignment="1">
      <alignment horizontal="right" vertical="center"/>
    </xf>
    <xf numFmtId="181" fontId="7" fillId="0" borderId="13" xfId="54" applyNumberFormat="1" applyFont="1" applyFill="1" applyBorder="1" applyAlignment="1">
      <alignment horizontal="right" vertical="center"/>
    </xf>
    <xf numFmtId="181" fontId="7" fillId="0" borderId="14" xfId="54" applyNumberFormat="1" applyFont="1" applyFill="1" applyBorder="1" applyAlignment="1">
      <alignment horizontal="right" vertical="center"/>
    </xf>
    <xf numFmtId="38" fontId="7" fillId="0" borderId="15" xfId="54" applyFont="1" applyFill="1" applyBorder="1" applyAlignment="1">
      <alignment vertical="center"/>
    </xf>
    <xf numFmtId="38" fontId="7" fillId="0" borderId="16" xfId="54" applyFont="1" applyFill="1" applyBorder="1" applyAlignment="1">
      <alignment vertical="center"/>
    </xf>
    <xf numFmtId="38" fontId="7" fillId="0" borderId="12" xfId="54" applyFont="1" applyFill="1" applyBorder="1" applyAlignment="1">
      <alignment vertical="center"/>
    </xf>
    <xf numFmtId="38" fontId="7" fillId="0" borderId="13" xfId="54" applyFont="1" applyFill="1" applyBorder="1" applyAlignment="1">
      <alignment vertical="center"/>
    </xf>
    <xf numFmtId="38" fontId="7" fillId="0" borderId="14" xfId="54" applyFont="1" applyFill="1" applyBorder="1" applyAlignment="1">
      <alignment vertical="center"/>
    </xf>
    <xf numFmtId="38" fontId="7" fillId="0" borderId="17" xfId="54" applyFont="1" applyFill="1" applyBorder="1" applyAlignment="1">
      <alignment vertical="center"/>
    </xf>
    <xf numFmtId="38" fontId="7" fillId="0" borderId="18" xfId="54" applyFont="1" applyFill="1" applyBorder="1" applyAlignment="1">
      <alignment vertical="center"/>
    </xf>
    <xf numFmtId="38" fontId="7" fillId="0" borderId="18" xfId="54" applyFont="1" applyFill="1" applyBorder="1" applyAlignment="1">
      <alignment horizontal="distributed" vertical="center"/>
    </xf>
    <xf numFmtId="38" fontId="7" fillId="0" borderId="19" xfId="54" applyFont="1" applyFill="1" applyBorder="1" applyAlignment="1">
      <alignment vertical="center"/>
    </xf>
    <xf numFmtId="38" fontId="7" fillId="0" borderId="0" xfId="54" applyFont="1" applyFill="1" applyBorder="1" applyAlignment="1">
      <alignment vertical="center"/>
    </xf>
    <xf numFmtId="181" fontId="7" fillId="0" borderId="20" xfId="54" applyNumberFormat="1" applyFont="1" applyFill="1" applyBorder="1" applyAlignment="1">
      <alignment horizontal="right" vertical="center"/>
    </xf>
    <xf numFmtId="38" fontId="7" fillId="0" borderId="21" xfId="54" applyFont="1" applyFill="1" applyBorder="1" applyAlignment="1">
      <alignment vertical="center"/>
    </xf>
    <xf numFmtId="38" fontId="7" fillId="0" borderId="22" xfId="54" applyFont="1" applyFill="1" applyBorder="1" applyAlignment="1">
      <alignment horizontal="center" vertical="center"/>
    </xf>
    <xf numFmtId="38" fontId="7" fillId="0" borderId="17" xfId="54" applyFont="1" applyFill="1" applyBorder="1" applyAlignment="1">
      <alignment horizontal="center" vertical="center"/>
    </xf>
    <xf numFmtId="38" fontId="7" fillId="0" borderId="23" xfId="54" applyFont="1" applyFill="1" applyBorder="1" applyAlignment="1">
      <alignment vertical="center"/>
    </xf>
    <xf numFmtId="38" fontId="7" fillId="0" borderId="24" xfId="54" applyFont="1" applyFill="1" applyBorder="1" applyAlignment="1">
      <alignment vertical="center"/>
    </xf>
    <xf numFmtId="38" fontId="7" fillId="0" borderId="25" xfId="54" applyFont="1" applyFill="1" applyBorder="1" applyAlignment="1">
      <alignment vertical="center"/>
    </xf>
    <xf numFmtId="38" fontId="7" fillId="0" borderId="26" xfId="54" applyFont="1" applyFill="1" applyBorder="1" applyAlignment="1">
      <alignment vertical="center"/>
    </xf>
    <xf numFmtId="38" fontId="7" fillId="0" borderId="27" xfId="54" applyFont="1" applyFill="1" applyBorder="1" applyAlignment="1">
      <alignment vertical="center"/>
    </xf>
    <xf numFmtId="38" fontId="7" fillId="0" borderId="28" xfId="54" applyFont="1" applyFill="1" applyBorder="1" applyAlignment="1">
      <alignment horizontal="distributed" vertical="center"/>
    </xf>
    <xf numFmtId="38" fontId="7" fillId="0" borderId="20" xfId="54" applyFont="1" applyFill="1" applyBorder="1" applyAlignment="1">
      <alignment horizontal="distributed" vertical="center"/>
    </xf>
    <xf numFmtId="181" fontId="7" fillId="0" borderId="29" xfId="54" applyNumberFormat="1" applyFont="1" applyFill="1" applyBorder="1" applyAlignment="1">
      <alignment horizontal="right" vertical="center"/>
    </xf>
    <xf numFmtId="38" fontId="7" fillId="0" borderId="30" xfId="54" applyFont="1" applyFill="1" applyBorder="1" applyAlignment="1">
      <alignment vertical="center"/>
    </xf>
    <xf numFmtId="38" fontId="7" fillId="0" borderId="31" xfId="54" applyFont="1" applyFill="1" applyBorder="1" applyAlignment="1">
      <alignment vertical="center"/>
    </xf>
    <xf numFmtId="38" fontId="7" fillId="0" borderId="32" xfId="54" applyFont="1" applyFill="1" applyBorder="1" applyAlignment="1">
      <alignment vertical="center"/>
    </xf>
    <xf numFmtId="38" fontId="7" fillId="0" borderId="33" xfId="54" applyFont="1" applyFill="1" applyBorder="1" applyAlignment="1">
      <alignment vertical="center"/>
    </xf>
    <xf numFmtId="38" fontId="7" fillId="0" borderId="34" xfId="54" applyFont="1" applyFill="1" applyBorder="1" applyAlignment="1">
      <alignment vertical="center"/>
    </xf>
    <xf numFmtId="38" fontId="7" fillId="0" borderId="35" xfId="54" applyFont="1" applyFill="1" applyBorder="1" applyAlignment="1">
      <alignment vertical="center"/>
    </xf>
    <xf numFmtId="38" fontId="7" fillId="0" borderId="36" xfId="54" applyFont="1" applyFill="1" applyBorder="1" applyAlignment="1">
      <alignment vertical="center"/>
    </xf>
    <xf numFmtId="38" fontId="7" fillId="0" borderId="37" xfId="54" applyFont="1" applyFill="1" applyBorder="1" applyAlignment="1">
      <alignment vertical="center"/>
    </xf>
    <xf numFmtId="38" fontId="7" fillId="0" borderId="38" xfId="54" applyFont="1" applyFill="1" applyBorder="1" applyAlignment="1">
      <alignment vertical="center"/>
    </xf>
    <xf numFmtId="181" fontId="7" fillId="0" borderId="39" xfId="54" applyNumberFormat="1" applyFont="1" applyFill="1" applyBorder="1" applyAlignment="1">
      <alignment horizontal="right" vertical="center"/>
    </xf>
    <xf numFmtId="38" fontId="7" fillId="0" borderId="40" xfId="54" applyFont="1" applyFill="1" applyBorder="1" applyAlignment="1">
      <alignment horizontal="distributed" vertical="center"/>
    </xf>
    <xf numFmtId="38" fontId="7" fillId="0" borderId="29" xfId="54" applyFont="1" applyFill="1" applyBorder="1" applyAlignment="1">
      <alignment horizontal="distributed" vertical="center"/>
    </xf>
    <xf numFmtId="38" fontId="7" fillId="0" borderId="39" xfId="54" applyFont="1" applyFill="1" applyBorder="1" applyAlignment="1">
      <alignment horizontal="distributed" vertical="center"/>
    </xf>
    <xf numFmtId="38" fontId="2" fillId="0" borderId="29" xfId="54" applyFont="1" applyFill="1" applyBorder="1" applyAlignment="1">
      <alignment horizontal="distributed" vertical="center"/>
    </xf>
    <xf numFmtId="38" fontId="5" fillId="0" borderId="29" xfId="54" applyFont="1" applyFill="1" applyBorder="1" applyAlignment="1">
      <alignment horizontal="distributed" vertical="center"/>
    </xf>
    <xf numFmtId="38" fontId="7" fillId="0" borderId="41" xfId="54" applyFont="1" applyFill="1" applyBorder="1" applyAlignment="1">
      <alignment vertical="center"/>
    </xf>
    <xf numFmtId="38" fontId="7" fillId="0" borderId="42" xfId="54" applyFont="1" applyFill="1" applyBorder="1" applyAlignment="1">
      <alignment vertical="center"/>
    </xf>
    <xf numFmtId="38" fontId="7" fillId="0" borderId="43" xfId="54" applyFont="1" applyFill="1" applyBorder="1" applyAlignment="1">
      <alignment vertical="center"/>
    </xf>
    <xf numFmtId="38" fontId="7" fillId="0" borderId="44" xfId="54" applyFont="1" applyFill="1" applyBorder="1" applyAlignment="1">
      <alignment horizontal="distributed" vertical="center"/>
    </xf>
    <xf numFmtId="38" fontId="7" fillId="0" borderId="0" xfId="54" applyFont="1" applyFill="1" applyBorder="1" applyAlignment="1">
      <alignment horizontal="center" vertical="center"/>
    </xf>
    <xf numFmtId="38" fontId="7" fillId="0" borderId="10" xfId="54" applyFont="1" applyFill="1" applyBorder="1" applyAlignment="1">
      <alignment horizontal="center" vertical="center"/>
    </xf>
    <xf numFmtId="38" fontId="7" fillId="0" borderId="45" xfId="54" applyFont="1" applyFill="1" applyBorder="1" applyAlignment="1">
      <alignment horizontal="center" vertical="center"/>
    </xf>
    <xf numFmtId="38" fontId="7" fillId="0" borderId="13" xfId="54" applyFont="1" applyFill="1" applyBorder="1" applyAlignment="1">
      <alignment horizontal="center" vertical="center"/>
    </xf>
    <xf numFmtId="38" fontId="7" fillId="0" borderId="0" xfId="54" applyFont="1" applyFill="1" applyAlignment="1">
      <alignment horizontal="right" vertical="center"/>
    </xf>
    <xf numFmtId="38" fontId="7" fillId="0" borderId="0" xfId="54" applyFont="1" applyFill="1" applyAlignment="1">
      <alignment horizontal="left" vertical="center"/>
    </xf>
    <xf numFmtId="38" fontId="6" fillId="0" borderId="0" xfId="54" applyFont="1" applyFill="1" applyAlignment="1">
      <alignment vertical="center"/>
    </xf>
    <xf numFmtId="38" fontId="9" fillId="0" borderId="0" xfId="54" applyFont="1" applyFill="1" applyAlignment="1">
      <alignment horizontal="left" vertical="center"/>
    </xf>
    <xf numFmtId="38" fontId="8" fillId="0" borderId="0" xfId="54" applyFont="1" applyFill="1" applyAlignment="1">
      <alignment vertical="center"/>
    </xf>
    <xf numFmtId="38" fontId="10" fillId="0" borderId="0" xfId="54" applyFont="1" applyFill="1" applyAlignment="1">
      <alignment vertical="center"/>
    </xf>
    <xf numFmtId="38" fontId="11" fillId="0" borderId="0" xfId="55" applyFont="1" applyFill="1" applyAlignment="1">
      <alignment horizontal="center" vertical="center"/>
    </xf>
    <xf numFmtId="38" fontId="7" fillId="0" borderId="17" xfId="54" applyFont="1" applyFill="1" applyBorder="1" applyAlignment="1">
      <alignment horizontal="left" vertical="center"/>
    </xf>
    <xf numFmtId="38" fontId="7" fillId="0" borderId="22" xfId="54" applyFont="1" applyFill="1" applyBorder="1" applyAlignment="1">
      <alignment horizontal="left" vertical="center"/>
    </xf>
    <xf numFmtId="38" fontId="7" fillId="0" borderId="46" xfId="54" applyFont="1" applyFill="1" applyBorder="1" applyAlignment="1">
      <alignment horizontal="left" vertical="center" wrapText="1"/>
    </xf>
    <xf numFmtId="38" fontId="7" fillId="0" borderId="47" xfId="54" applyFont="1" applyFill="1" applyBorder="1" applyAlignment="1">
      <alignment horizontal="left" vertical="center" wrapText="1"/>
    </xf>
    <xf numFmtId="38" fontId="7" fillId="0" borderId="48" xfId="54" applyFont="1" applyFill="1" applyBorder="1" applyAlignment="1">
      <alignment horizontal="left" vertical="center" wrapText="1"/>
    </xf>
    <xf numFmtId="38" fontId="7" fillId="0" borderId="49" xfId="54" applyFont="1" applyFill="1" applyBorder="1" applyAlignment="1">
      <alignment horizontal="left" vertical="center" wrapText="1"/>
    </xf>
    <xf numFmtId="38" fontId="7" fillId="0" borderId="17" xfId="54" applyFont="1" applyFill="1" applyBorder="1" applyAlignment="1">
      <alignment horizontal="center" vertical="center"/>
    </xf>
    <xf numFmtId="38" fontId="7" fillId="0" borderId="19" xfId="54" applyFont="1" applyFill="1" applyBorder="1" applyAlignment="1">
      <alignment horizontal="center" vertical="center"/>
    </xf>
    <xf numFmtId="38" fontId="7" fillId="0" borderId="22" xfId="54" applyFont="1" applyFill="1" applyBorder="1" applyAlignment="1">
      <alignment horizontal="center" vertical="center"/>
    </xf>
    <xf numFmtId="38" fontId="7" fillId="0" borderId="50" xfId="54" applyFont="1" applyFill="1" applyBorder="1" applyAlignment="1">
      <alignment horizontal="center" vertical="center" textRotation="255"/>
    </xf>
    <xf numFmtId="38" fontId="7" fillId="0" borderId="44" xfId="54" applyFont="1" applyFill="1" applyBorder="1" applyAlignment="1">
      <alignment horizontal="center" vertical="center" textRotation="255"/>
    </xf>
    <xf numFmtId="38" fontId="7" fillId="0" borderId="51" xfId="54" applyFont="1" applyFill="1" applyBorder="1" applyAlignment="1">
      <alignment horizontal="center" vertical="center" textRotation="255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_累計交付額資料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8422;&#27810;&#65302;&#26376;30&#26085;\&#35036;&#32102;&#37329;&#20132;&#20184;&#38306;&#20418;&#36039;&#26009;\&#35036;&#32102;&#37329;&#20132;&#20184;&#38989;&#38306;&#20418;&#36039;&#26009;&#65288;&#65297;&#65303;&#24180;&#24230;&#65289;\&#19977;&#32773;&#12539;&#36939;&#21942;&#22996;&#21729;&#20250;&#12398;&#20132;&#2018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別"/>
      <sheetName val="Sheet1"/>
      <sheetName val="Sheet2"/>
      <sheetName val="Sheet3"/>
      <sheetName val="事業別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view="pageBreakPreview" zoomScale="90" zoomScaleNormal="70" zoomScaleSheetLayoutView="90" zoomScalePageLayoutView="0" workbookViewId="0" topLeftCell="A1">
      <selection activeCell="B1" sqref="B1:I1"/>
    </sheetView>
  </sheetViews>
  <sheetFormatPr defaultColWidth="9.00390625" defaultRowHeight="15.75" customHeight="1"/>
  <cols>
    <col min="1" max="1" width="9.125" style="3" customWidth="1"/>
    <col min="2" max="2" width="5.125" style="3" customWidth="1"/>
    <col min="3" max="3" width="16.00390625" style="3" customWidth="1"/>
    <col min="4" max="4" width="14.625" style="3" customWidth="1"/>
    <col min="5" max="5" width="16.75390625" style="3" customWidth="1"/>
    <col min="6" max="6" width="18.625" style="3" bestFit="1" customWidth="1"/>
    <col min="7" max="7" width="14.125" style="3" customWidth="1"/>
    <col min="8" max="8" width="12.625" style="3" customWidth="1"/>
    <col min="9" max="9" width="9.625" style="3" customWidth="1"/>
    <col min="10" max="10" width="13.25390625" style="3" bestFit="1" customWidth="1"/>
    <col min="11" max="12" width="13.125" style="3" bestFit="1" customWidth="1"/>
    <col min="13" max="16384" width="9.00390625" style="3" customWidth="1"/>
  </cols>
  <sheetData>
    <row r="1" spans="2:9" ht="24">
      <c r="B1" s="60" t="s">
        <v>54</v>
      </c>
      <c r="C1" s="60"/>
      <c r="D1" s="60"/>
      <c r="E1" s="60"/>
      <c r="F1" s="60"/>
      <c r="G1" s="60"/>
      <c r="H1" s="60"/>
      <c r="I1" s="60"/>
    </row>
    <row r="2" spans="2:6" ht="20.25">
      <c r="B2" s="59"/>
      <c r="C2" s="59"/>
      <c r="F2" s="57"/>
    </row>
    <row r="3" spans="2:6" ht="9" customHeight="1">
      <c r="B3" s="58"/>
      <c r="F3" s="57"/>
    </row>
    <row r="4" spans="2:6" ht="15.75" customHeight="1">
      <c r="B4" s="56"/>
      <c r="C4" s="56"/>
      <c r="F4" s="3" t="s">
        <v>50</v>
      </c>
    </row>
    <row r="5" spans="4:9" ht="15.75" customHeight="1">
      <c r="D5" s="55"/>
      <c r="E5" s="54"/>
      <c r="F5" s="1" t="s">
        <v>55</v>
      </c>
      <c r="G5" s="2">
        <v>24709951</v>
      </c>
      <c r="H5" s="2"/>
      <c r="I5" s="2"/>
    </row>
    <row r="6" spans="4:9" ht="15.75" customHeight="1">
      <c r="D6" s="55"/>
      <c r="E6" s="54"/>
      <c r="F6" s="1" t="s">
        <v>56</v>
      </c>
      <c r="G6" s="2">
        <v>18371156</v>
      </c>
      <c r="H6" s="2"/>
      <c r="I6" s="2"/>
    </row>
    <row r="7" spans="4:9" ht="15.75" customHeight="1">
      <c r="D7" s="55"/>
      <c r="E7" s="54"/>
      <c r="F7" s="1" t="s">
        <v>53</v>
      </c>
      <c r="G7" s="2">
        <v>16862563</v>
      </c>
      <c r="H7" s="2"/>
      <c r="I7" s="2"/>
    </row>
    <row r="8" spans="4:9" ht="15.75" customHeight="1">
      <c r="D8" s="55"/>
      <c r="E8" s="54"/>
      <c r="F8" s="1" t="s">
        <v>57</v>
      </c>
      <c r="G8" s="2">
        <v>15941430</v>
      </c>
      <c r="H8" s="2"/>
      <c r="I8" s="1"/>
    </row>
    <row r="9" spans="4:7" ht="15.75" customHeight="1">
      <c r="D9" s="55"/>
      <c r="E9" s="54"/>
      <c r="F9" s="1" t="s">
        <v>58</v>
      </c>
      <c r="G9" s="2">
        <v>10738548</v>
      </c>
    </row>
    <row r="10" spans="3:9" ht="15.75" customHeight="1">
      <c r="C10" s="18"/>
      <c r="D10" s="18"/>
      <c r="F10" s="18"/>
      <c r="G10" s="18"/>
      <c r="I10" s="54" t="s">
        <v>52</v>
      </c>
    </row>
    <row r="11" spans="1:9" ht="33.75" customHeight="1">
      <c r="A11" s="50"/>
      <c r="B11" s="63" t="s">
        <v>51</v>
      </c>
      <c r="C11" s="64"/>
      <c r="D11" s="67" t="s">
        <v>0</v>
      </c>
      <c r="E11" s="68"/>
      <c r="F11" s="68"/>
      <c r="G11" s="68"/>
      <c r="H11" s="68"/>
      <c r="I11" s="69"/>
    </row>
    <row r="12" spans="1:9" ht="15.75" customHeight="1">
      <c r="A12" s="50"/>
      <c r="B12" s="65"/>
      <c r="C12" s="66"/>
      <c r="D12" s="22" t="s">
        <v>38</v>
      </c>
      <c r="E12" s="53" t="s">
        <v>33</v>
      </c>
      <c r="F12" s="21" t="s">
        <v>39</v>
      </c>
      <c r="G12" s="22" t="s">
        <v>19</v>
      </c>
      <c r="H12" s="52" t="s">
        <v>15</v>
      </c>
      <c r="I12" s="51" t="s">
        <v>32</v>
      </c>
    </row>
    <row r="13" spans="1:9" ht="15.75" customHeight="1">
      <c r="A13" s="18"/>
      <c r="B13" s="70" t="s">
        <v>47</v>
      </c>
      <c r="C13" s="49" t="s">
        <v>24</v>
      </c>
      <c r="D13" s="35">
        <v>15519</v>
      </c>
      <c r="E13" s="48"/>
      <c r="F13" s="47"/>
      <c r="G13" s="32">
        <f>SUM(D13:F13)</f>
        <v>15519</v>
      </c>
      <c r="H13" s="46">
        <v>0</v>
      </c>
      <c r="I13" s="30" t="str">
        <f>IF(G13=0,"-",IF(H13=0,"-",ROUND(G13/H13*100,1)))</f>
        <v>-</v>
      </c>
    </row>
    <row r="14" spans="1:9" ht="15.75" customHeight="1">
      <c r="A14" s="18"/>
      <c r="B14" s="71"/>
      <c r="C14" s="42" t="s">
        <v>25</v>
      </c>
      <c r="D14" s="35">
        <v>4066</v>
      </c>
      <c r="E14" s="34">
        <v>0</v>
      </c>
      <c r="F14" s="33"/>
      <c r="G14" s="32">
        <f>SUM(D14:F14)</f>
        <v>4066</v>
      </c>
      <c r="H14" s="31">
        <v>16653</v>
      </c>
      <c r="I14" s="30">
        <f>IF(G14=0,"-",IF(H14=0,"-",ROUND(G14/H14*100,1)))</f>
        <v>24.4</v>
      </c>
    </row>
    <row r="15" spans="1:9" ht="15.75" customHeight="1">
      <c r="A15" s="18"/>
      <c r="B15" s="71"/>
      <c r="C15" s="42" t="s">
        <v>43</v>
      </c>
      <c r="D15" s="35"/>
      <c r="E15" s="34"/>
      <c r="F15" s="33"/>
      <c r="G15" s="32">
        <f aca="true" t="shared" si="0" ref="G15:G47">SUM(D15:F15)</f>
        <v>0</v>
      </c>
      <c r="H15" s="31">
        <v>0</v>
      </c>
      <c r="I15" s="30" t="str">
        <f aca="true" t="shared" si="1" ref="I15:I47">IF(G15=0,"-",IF(H15=0,"-",ROUND(G15/H15*100,1)))</f>
        <v>-</v>
      </c>
    </row>
    <row r="16" spans="1:9" ht="15" customHeight="1">
      <c r="A16" s="18"/>
      <c r="B16" s="71"/>
      <c r="C16" s="42" t="s">
        <v>26</v>
      </c>
      <c r="D16" s="35">
        <v>1559272</v>
      </c>
      <c r="E16" s="34"/>
      <c r="F16" s="33"/>
      <c r="G16" s="32">
        <f t="shared" si="0"/>
        <v>1559272</v>
      </c>
      <c r="H16" s="31">
        <v>1341539</v>
      </c>
      <c r="I16" s="30">
        <f t="shared" si="1"/>
        <v>116.2</v>
      </c>
    </row>
    <row r="17" spans="1:9" ht="15.75" customHeight="1">
      <c r="A17" s="18"/>
      <c r="B17" s="71"/>
      <c r="C17" s="42" t="s">
        <v>27</v>
      </c>
      <c r="D17" s="35">
        <v>910951</v>
      </c>
      <c r="E17" s="34"/>
      <c r="F17" s="33">
        <v>3138000</v>
      </c>
      <c r="G17" s="32">
        <f t="shared" si="0"/>
        <v>4048951</v>
      </c>
      <c r="H17" s="31">
        <v>19258636</v>
      </c>
      <c r="I17" s="30">
        <f t="shared" si="1"/>
        <v>21</v>
      </c>
    </row>
    <row r="18" spans="1:9" ht="15.75" customHeight="1">
      <c r="A18" s="18"/>
      <c r="B18" s="71"/>
      <c r="C18" s="45" t="s">
        <v>28</v>
      </c>
      <c r="D18" s="35"/>
      <c r="E18" s="34"/>
      <c r="F18" s="33">
        <v>18413000</v>
      </c>
      <c r="G18" s="32">
        <f t="shared" si="0"/>
        <v>18413000</v>
      </c>
      <c r="H18" s="31">
        <v>18445000</v>
      </c>
      <c r="I18" s="30">
        <f t="shared" si="1"/>
        <v>99.8</v>
      </c>
    </row>
    <row r="19" spans="1:9" ht="15.75" customHeight="1">
      <c r="A19" s="18"/>
      <c r="B19" s="71"/>
      <c r="C19" s="45" t="s">
        <v>21</v>
      </c>
      <c r="D19" s="35"/>
      <c r="E19" s="34"/>
      <c r="F19" s="33">
        <v>2248000</v>
      </c>
      <c r="G19" s="32">
        <f t="shared" si="0"/>
        <v>2248000</v>
      </c>
      <c r="H19" s="31">
        <v>7674000</v>
      </c>
      <c r="I19" s="30">
        <f t="shared" si="1"/>
        <v>29.3</v>
      </c>
    </row>
    <row r="20" spans="1:9" ht="15.75" customHeight="1">
      <c r="A20" s="18"/>
      <c r="B20" s="71"/>
      <c r="C20" s="42" t="s">
        <v>29</v>
      </c>
      <c r="D20" s="35">
        <v>122425</v>
      </c>
      <c r="E20" s="34">
        <v>665138</v>
      </c>
      <c r="F20" s="33">
        <v>16075000</v>
      </c>
      <c r="G20" s="32">
        <f t="shared" si="0"/>
        <v>16862563</v>
      </c>
      <c r="H20" s="31">
        <v>35387474</v>
      </c>
      <c r="I20" s="30">
        <f t="shared" si="1"/>
        <v>47.7</v>
      </c>
    </row>
    <row r="21" spans="1:9" ht="15.75" customHeight="1">
      <c r="A21" s="18"/>
      <c r="B21" s="71"/>
      <c r="C21" s="42" t="s">
        <v>17</v>
      </c>
      <c r="D21" s="35">
        <v>0</v>
      </c>
      <c r="E21" s="34"/>
      <c r="F21" s="33">
        <v>0</v>
      </c>
      <c r="G21" s="32">
        <f t="shared" si="0"/>
        <v>0</v>
      </c>
      <c r="H21" s="31">
        <v>6141146</v>
      </c>
      <c r="I21" s="30" t="str">
        <f t="shared" si="1"/>
        <v>-</v>
      </c>
    </row>
    <row r="22" spans="1:9" ht="15.75" customHeight="1">
      <c r="A22" s="18"/>
      <c r="B22" s="71"/>
      <c r="C22" s="42" t="s">
        <v>44</v>
      </c>
      <c r="D22" s="35">
        <v>0</v>
      </c>
      <c r="E22" s="34"/>
      <c r="F22" s="33">
        <v>0</v>
      </c>
      <c r="G22" s="32">
        <f t="shared" si="0"/>
        <v>0</v>
      </c>
      <c r="H22" s="31">
        <v>4279472</v>
      </c>
      <c r="I22" s="30" t="str">
        <f t="shared" si="1"/>
        <v>-</v>
      </c>
    </row>
    <row r="23" spans="1:9" ht="15.75" customHeight="1">
      <c r="A23" s="18"/>
      <c r="B23" s="71"/>
      <c r="C23" s="42" t="s">
        <v>30</v>
      </c>
      <c r="D23" s="35">
        <v>407473</v>
      </c>
      <c r="E23" s="34"/>
      <c r="F23" s="33">
        <v>0</v>
      </c>
      <c r="G23" s="32">
        <f t="shared" si="0"/>
        <v>407473</v>
      </c>
      <c r="H23" s="31">
        <v>35141955</v>
      </c>
      <c r="I23" s="30">
        <f t="shared" si="1"/>
        <v>1.2</v>
      </c>
    </row>
    <row r="24" spans="1:9" ht="15.75" customHeight="1">
      <c r="A24" s="18"/>
      <c r="B24" s="71"/>
      <c r="C24" s="42" t="s">
        <v>22</v>
      </c>
      <c r="D24" s="35">
        <v>6226328</v>
      </c>
      <c r="E24" s="34"/>
      <c r="F24" s="33"/>
      <c r="G24" s="32">
        <f t="shared" si="0"/>
        <v>6226328</v>
      </c>
      <c r="H24" s="31">
        <v>12293392</v>
      </c>
      <c r="I24" s="30">
        <f t="shared" si="1"/>
        <v>50.6</v>
      </c>
    </row>
    <row r="25" spans="1:9" ht="15.75" customHeight="1">
      <c r="A25" s="18"/>
      <c r="B25" s="71"/>
      <c r="C25" s="42" t="s">
        <v>23</v>
      </c>
      <c r="D25" s="35">
        <v>2967</v>
      </c>
      <c r="E25" s="34"/>
      <c r="F25" s="33">
        <v>1785000</v>
      </c>
      <c r="G25" s="32">
        <f t="shared" si="0"/>
        <v>1787967</v>
      </c>
      <c r="H25" s="31">
        <v>17391844</v>
      </c>
      <c r="I25" s="30">
        <f t="shared" si="1"/>
        <v>10.3</v>
      </c>
    </row>
    <row r="26" spans="1:9" ht="15.75" customHeight="1">
      <c r="A26" s="18"/>
      <c r="B26" s="71"/>
      <c r="C26" s="42" t="s">
        <v>45</v>
      </c>
      <c r="D26" s="35">
        <v>0</v>
      </c>
      <c r="E26" s="34">
        <v>0</v>
      </c>
      <c r="F26" s="33"/>
      <c r="G26" s="32">
        <f t="shared" si="0"/>
        <v>0</v>
      </c>
      <c r="H26" s="31">
        <v>0</v>
      </c>
      <c r="I26" s="30" t="str">
        <f t="shared" si="1"/>
        <v>-</v>
      </c>
    </row>
    <row r="27" spans="1:9" ht="15.75" customHeight="1">
      <c r="A27" s="18"/>
      <c r="B27" s="71"/>
      <c r="C27" s="42" t="s">
        <v>31</v>
      </c>
      <c r="D27" s="35">
        <v>0</v>
      </c>
      <c r="E27" s="34"/>
      <c r="F27" s="33"/>
      <c r="G27" s="32">
        <f t="shared" si="0"/>
        <v>0</v>
      </c>
      <c r="H27" s="31">
        <v>0</v>
      </c>
      <c r="I27" s="30" t="str">
        <f t="shared" si="1"/>
        <v>-</v>
      </c>
    </row>
    <row r="28" spans="1:9" ht="15.75" customHeight="1">
      <c r="A28" s="18"/>
      <c r="B28" s="71"/>
      <c r="C28" s="42" t="s">
        <v>20</v>
      </c>
      <c r="D28" s="35">
        <f>290764-21637+70497</f>
        <v>339624</v>
      </c>
      <c r="E28" s="34">
        <f>4544921-1005618+2043389</f>
        <v>5582692</v>
      </c>
      <c r="F28" s="33"/>
      <c r="G28" s="32">
        <f t="shared" si="0"/>
        <v>5922316</v>
      </c>
      <c r="H28" s="31">
        <v>10797536</v>
      </c>
      <c r="I28" s="30">
        <f t="shared" si="1"/>
        <v>54.8</v>
      </c>
    </row>
    <row r="29" spans="1:9" ht="15.75" customHeight="1">
      <c r="A29" s="18"/>
      <c r="B29" s="71"/>
      <c r="C29" s="42" t="s">
        <v>16</v>
      </c>
      <c r="D29" s="35">
        <v>4860</v>
      </c>
      <c r="E29" s="34">
        <v>0</v>
      </c>
      <c r="F29" s="33"/>
      <c r="G29" s="32">
        <f t="shared" si="0"/>
        <v>4860</v>
      </c>
      <c r="H29" s="31">
        <v>752068</v>
      </c>
      <c r="I29" s="30">
        <f t="shared" si="1"/>
        <v>0.6</v>
      </c>
    </row>
    <row r="30" spans="1:9" ht="15.75" customHeight="1">
      <c r="A30" s="18"/>
      <c r="B30" s="71"/>
      <c r="C30" s="42" t="s">
        <v>37</v>
      </c>
      <c r="D30" s="35">
        <v>144360</v>
      </c>
      <c r="E30" s="34"/>
      <c r="F30" s="33"/>
      <c r="G30" s="32">
        <f t="shared" si="0"/>
        <v>144360</v>
      </c>
      <c r="H30" s="31">
        <v>121189</v>
      </c>
      <c r="I30" s="30">
        <f t="shared" si="1"/>
        <v>119.1</v>
      </c>
    </row>
    <row r="31" spans="1:9" ht="15.75" customHeight="1">
      <c r="A31" s="18"/>
      <c r="B31" s="71"/>
      <c r="C31" s="42" t="s">
        <v>36</v>
      </c>
      <c r="D31" s="35">
        <v>20360</v>
      </c>
      <c r="E31" s="34">
        <v>0</v>
      </c>
      <c r="F31" s="33"/>
      <c r="G31" s="32">
        <f t="shared" si="0"/>
        <v>20360</v>
      </c>
      <c r="H31" s="31">
        <v>144996</v>
      </c>
      <c r="I31" s="30">
        <f t="shared" si="1"/>
        <v>14</v>
      </c>
    </row>
    <row r="32" spans="1:9" ht="15.75" customHeight="1">
      <c r="A32" s="18"/>
      <c r="B32" s="71"/>
      <c r="C32" s="42" t="s">
        <v>18</v>
      </c>
      <c r="D32" s="35">
        <f>12775025-388814+2795937</f>
        <v>15182148</v>
      </c>
      <c r="E32" s="34">
        <f>740854+18428</f>
        <v>759282</v>
      </c>
      <c r="F32" s="33"/>
      <c r="G32" s="32">
        <f t="shared" si="0"/>
        <v>15941430</v>
      </c>
      <c r="H32" s="31">
        <v>11539919</v>
      </c>
      <c r="I32" s="30">
        <f t="shared" si="1"/>
        <v>138.1</v>
      </c>
    </row>
    <row r="33" spans="1:9" ht="15.75" customHeight="1">
      <c r="A33" s="18"/>
      <c r="B33" s="71"/>
      <c r="C33" s="42" t="s">
        <v>1</v>
      </c>
      <c r="D33" s="35">
        <v>6019</v>
      </c>
      <c r="E33" s="34">
        <v>515959</v>
      </c>
      <c r="F33" s="33">
        <v>699000</v>
      </c>
      <c r="G33" s="32">
        <f t="shared" si="0"/>
        <v>1220978</v>
      </c>
      <c r="H33" s="31">
        <v>58547771</v>
      </c>
      <c r="I33" s="30">
        <f t="shared" si="1"/>
        <v>2.1</v>
      </c>
    </row>
    <row r="34" spans="1:9" ht="15.75" customHeight="1">
      <c r="A34" s="18"/>
      <c r="B34" s="71"/>
      <c r="C34" s="42" t="s">
        <v>2</v>
      </c>
      <c r="D34" s="35">
        <v>407331</v>
      </c>
      <c r="E34" s="34">
        <v>10331217</v>
      </c>
      <c r="F34" s="33"/>
      <c r="G34" s="32">
        <f t="shared" si="0"/>
        <v>10738548</v>
      </c>
      <c r="H34" s="31">
        <v>109666</v>
      </c>
      <c r="I34" s="30">
        <f t="shared" si="1"/>
        <v>9792</v>
      </c>
    </row>
    <row r="35" spans="1:9" ht="15.75" customHeight="1">
      <c r="A35" s="18"/>
      <c r="B35" s="71"/>
      <c r="C35" s="42" t="s">
        <v>3</v>
      </c>
      <c r="D35" s="35">
        <f>289-289</f>
        <v>0</v>
      </c>
      <c r="E35" s="34"/>
      <c r="F35" s="33">
        <f>2000-2000</f>
        <v>0</v>
      </c>
      <c r="G35" s="32">
        <f t="shared" si="0"/>
        <v>0</v>
      </c>
      <c r="H35" s="31">
        <v>2609376</v>
      </c>
      <c r="I35" s="30" t="str">
        <f t="shared" si="1"/>
        <v>-</v>
      </c>
    </row>
    <row r="36" spans="1:9" ht="15.75" customHeight="1">
      <c r="A36" s="18"/>
      <c r="B36" s="71"/>
      <c r="C36" s="44" t="s">
        <v>4</v>
      </c>
      <c r="D36" s="35"/>
      <c r="E36" s="34">
        <f>18381789-10633</f>
        <v>18371156</v>
      </c>
      <c r="F36" s="33"/>
      <c r="G36" s="32">
        <f t="shared" si="0"/>
        <v>18371156</v>
      </c>
      <c r="H36" s="31">
        <v>14676821</v>
      </c>
      <c r="I36" s="30">
        <f t="shared" si="1"/>
        <v>125.2</v>
      </c>
    </row>
    <row r="37" spans="1:9" ht="15.75" customHeight="1">
      <c r="A37" s="18"/>
      <c r="B37" s="71"/>
      <c r="C37" s="42" t="s">
        <v>5</v>
      </c>
      <c r="D37" s="35"/>
      <c r="E37" s="34"/>
      <c r="F37" s="33"/>
      <c r="G37" s="32">
        <f t="shared" si="0"/>
        <v>0</v>
      </c>
      <c r="H37" s="31">
        <v>0</v>
      </c>
      <c r="I37" s="30" t="str">
        <f t="shared" si="1"/>
        <v>-</v>
      </c>
    </row>
    <row r="38" spans="1:9" ht="15.75" customHeight="1">
      <c r="A38" s="18"/>
      <c r="B38" s="71"/>
      <c r="C38" s="42" t="s">
        <v>6</v>
      </c>
      <c r="D38" s="35">
        <v>379928</v>
      </c>
      <c r="E38" s="34">
        <v>585884</v>
      </c>
      <c r="F38" s="33"/>
      <c r="G38" s="32">
        <f t="shared" si="0"/>
        <v>965812</v>
      </c>
      <c r="H38" s="31">
        <v>1147658</v>
      </c>
      <c r="I38" s="30">
        <f t="shared" si="1"/>
        <v>84.2</v>
      </c>
    </row>
    <row r="39" spans="1:9" ht="15.75" customHeight="1">
      <c r="A39" s="18"/>
      <c r="B39" s="71"/>
      <c r="C39" s="43" t="s">
        <v>7</v>
      </c>
      <c r="D39" s="35">
        <v>0</v>
      </c>
      <c r="E39" s="34"/>
      <c r="F39" s="33"/>
      <c r="G39" s="32">
        <f t="shared" si="0"/>
        <v>0</v>
      </c>
      <c r="H39" s="31">
        <v>54353</v>
      </c>
      <c r="I39" s="30" t="str">
        <f t="shared" si="1"/>
        <v>-</v>
      </c>
    </row>
    <row r="40" spans="1:9" ht="15.75" customHeight="1">
      <c r="A40" s="18"/>
      <c r="B40" s="71"/>
      <c r="C40" s="43" t="s">
        <v>8</v>
      </c>
      <c r="D40" s="35"/>
      <c r="E40" s="34"/>
      <c r="F40" s="33">
        <v>119000</v>
      </c>
      <c r="G40" s="32">
        <f t="shared" si="0"/>
        <v>119000</v>
      </c>
      <c r="H40" s="31">
        <v>0</v>
      </c>
      <c r="I40" s="30" t="str">
        <f t="shared" si="1"/>
        <v>-</v>
      </c>
    </row>
    <row r="41" spans="1:9" ht="15.75" customHeight="1">
      <c r="A41" s="18"/>
      <c r="B41" s="71"/>
      <c r="C41" s="42" t="s">
        <v>9</v>
      </c>
      <c r="D41" s="35">
        <f>34372-1401+13508</f>
        <v>46479</v>
      </c>
      <c r="E41" s="34">
        <v>19735</v>
      </c>
      <c r="F41" s="33"/>
      <c r="G41" s="32">
        <f t="shared" si="0"/>
        <v>66214</v>
      </c>
      <c r="H41" s="31">
        <v>4648100</v>
      </c>
      <c r="I41" s="30">
        <f t="shared" si="1"/>
        <v>1.4</v>
      </c>
    </row>
    <row r="42" spans="1:9" ht="15.75" customHeight="1">
      <c r="A42" s="18"/>
      <c r="B42" s="71"/>
      <c r="C42" s="42" t="s">
        <v>41</v>
      </c>
      <c r="D42" s="35"/>
      <c r="E42" s="34"/>
      <c r="F42" s="33"/>
      <c r="G42" s="32"/>
      <c r="H42" s="31"/>
      <c r="I42" s="30"/>
    </row>
    <row r="43" spans="1:9" ht="15.75" customHeight="1">
      <c r="A43" s="18"/>
      <c r="B43" s="71"/>
      <c r="C43" s="42" t="s">
        <v>42</v>
      </c>
      <c r="D43" s="35"/>
      <c r="E43" s="34"/>
      <c r="F43" s="33"/>
      <c r="G43" s="32"/>
      <c r="H43" s="31"/>
      <c r="I43" s="30"/>
    </row>
    <row r="44" spans="1:9" ht="15.75" customHeight="1">
      <c r="A44" s="18"/>
      <c r="B44" s="71"/>
      <c r="C44" s="42" t="s">
        <v>10</v>
      </c>
      <c r="D44" s="35">
        <v>4951248</v>
      </c>
      <c r="E44" s="34">
        <v>0</v>
      </c>
      <c r="F44" s="33"/>
      <c r="G44" s="32">
        <f t="shared" si="0"/>
        <v>4951248</v>
      </c>
      <c r="H44" s="31">
        <v>6037067</v>
      </c>
      <c r="I44" s="30">
        <f t="shared" si="1"/>
        <v>82</v>
      </c>
    </row>
    <row r="45" spans="1:9" ht="15.75" customHeight="1">
      <c r="A45" s="18"/>
      <c r="B45" s="71"/>
      <c r="C45" s="42" t="s">
        <v>11</v>
      </c>
      <c r="D45" s="35">
        <v>142312</v>
      </c>
      <c r="E45" s="34"/>
      <c r="F45" s="33">
        <v>444000</v>
      </c>
      <c r="G45" s="32">
        <f t="shared" si="0"/>
        <v>586312</v>
      </c>
      <c r="H45" s="31">
        <v>21299598</v>
      </c>
      <c r="I45" s="30">
        <f t="shared" si="1"/>
        <v>2.8</v>
      </c>
    </row>
    <row r="46" spans="1:9" ht="15.75" customHeight="1">
      <c r="A46" s="18"/>
      <c r="B46" s="71"/>
      <c r="C46" s="42" t="s">
        <v>12</v>
      </c>
      <c r="D46" s="35">
        <v>121125</v>
      </c>
      <c r="E46" s="34"/>
      <c r="F46" s="33">
        <v>569000</v>
      </c>
      <c r="G46" s="32">
        <f t="shared" si="0"/>
        <v>690125</v>
      </c>
      <c r="H46" s="31">
        <v>2327200</v>
      </c>
      <c r="I46" s="30">
        <f t="shared" si="1"/>
        <v>29.7</v>
      </c>
    </row>
    <row r="47" spans="1:9" ht="15.75" customHeight="1">
      <c r="A47" s="18"/>
      <c r="B47" s="71"/>
      <c r="C47" s="42" t="s">
        <v>13</v>
      </c>
      <c r="D47" s="35">
        <f>405536-214619</f>
        <v>190917</v>
      </c>
      <c r="E47" s="34"/>
      <c r="F47" s="33"/>
      <c r="G47" s="32">
        <f t="shared" si="0"/>
        <v>190917</v>
      </c>
      <c r="H47" s="31">
        <v>315861</v>
      </c>
      <c r="I47" s="30">
        <f t="shared" si="1"/>
        <v>60.4</v>
      </c>
    </row>
    <row r="48" spans="1:9" ht="15.75" customHeight="1">
      <c r="A48" s="18"/>
      <c r="B48" s="72"/>
      <c r="C48" s="29" t="s">
        <v>19</v>
      </c>
      <c r="D48" s="27">
        <f>SUM(D13:D47)</f>
        <v>31185712</v>
      </c>
      <c r="E48" s="26">
        <f>SUM(E13:E47)</f>
        <v>36831063</v>
      </c>
      <c r="F48" s="26">
        <f>SUM(F13:F47)</f>
        <v>43490000</v>
      </c>
      <c r="G48" s="25">
        <f>SUM(D48:F48)</f>
        <v>111506775</v>
      </c>
      <c r="H48" s="24">
        <f>SUM(H13:H47)</f>
        <v>292500290</v>
      </c>
      <c r="I48" s="19">
        <f aca="true" t="shared" si="2" ref="I48:I53">IF(G48=0,"-",IF(H48=0,"-",ROUND(G48/H48*100,1)))</f>
        <v>38.1</v>
      </c>
    </row>
    <row r="49" spans="1:9" ht="15.75" customHeight="1">
      <c r="A49" s="18"/>
      <c r="B49" s="70" t="s">
        <v>35</v>
      </c>
      <c r="C49" s="41" t="s">
        <v>14</v>
      </c>
      <c r="D49" s="35">
        <v>2710487</v>
      </c>
      <c r="E49" s="39"/>
      <c r="F49" s="38"/>
      <c r="G49" s="37">
        <f>SUM(D49:F49)</f>
        <v>2710487</v>
      </c>
      <c r="H49" s="36">
        <v>11090566</v>
      </c>
      <c r="I49" s="40">
        <f t="shared" si="2"/>
        <v>24.4</v>
      </c>
    </row>
    <row r="50" spans="1:9" ht="15.75" customHeight="1">
      <c r="A50" s="18"/>
      <c r="B50" s="71"/>
      <c r="C50" s="28" t="s">
        <v>34</v>
      </c>
      <c r="D50" s="35">
        <v>2923290</v>
      </c>
      <c r="E50" s="39"/>
      <c r="F50" s="38"/>
      <c r="G50" s="32">
        <f>SUM(D50:F50)</f>
        <v>2923290</v>
      </c>
      <c r="H50" s="36">
        <v>2568725</v>
      </c>
      <c r="I50" s="30">
        <f t="shared" si="2"/>
        <v>113.8</v>
      </c>
    </row>
    <row r="51" spans="1:9" ht="15.75" customHeight="1">
      <c r="A51" s="18"/>
      <c r="B51" s="71"/>
      <c r="C51" s="28" t="s">
        <v>46</v>
      </c>
      <c r="D51" s="35">
        <v>1992</v>
      </c>
      <c r="E51" s="34"/>
      <c r="F51" s="33"/>
      <c r="G51" s="32">
        <f>SUM(D51:F51)</f>
        <v>1992</v>
      </c>
      <c r="H51" s="31">
        <v>363122</v>
      </c>
      <c r="I51" s="30">
        <f t="shared" si="2"/>
        <v>0.5</v>
      </c>
    </row>
    <row r="52" spans="1:9" ht="15.75" customHeight="1">
      <c r="A52" s="18"/>
      <c r="B52" s="72"/>
      <c r="C52" s="29" t="s">
        <v>19</v>
      </c>
      <c r="D52" s="27">
        <f>SUM(D49:D51)</f>
        <v>5635769</v>
      </c>
      <c r="E52" s="26"/>
      <c r="F52" s="23"/>
      <c r="G52" s="25">
        <f>SUM(D52:F52)</f>
        <v>5635769</v>
      </c>
      <c r="H52" s="24">
        <f>SUM(H49:H51)</f>
        <v>14022413</v>
      </c>
      <c r="I52" s="19">
        <f t="shared" si="2"/>
        <v>40.2</v>
      </c>
    </row>
    <row r="53" spans="2:9" ht="15.75" customHeight="1">
      <c r="B53" s="67" t="s">
        <v>40</v>
      </c>
      <c r="C53" s="69"/>
      <c r="D53" s="13">
        <f>SUM(D48,D52)</f>
        <v>36821481</v>
      </c>
      <c r="E53" s="12">
        <f>SUM(E48,E52)</f>
        <v>36831063</v>
      </c>
      <c r="F53" s="11">
        <f>SUM(F48,F52)</f>
        <v>43490000</v>
      </c>
      <c r="G53" s="10">
        <f>SUM(G48,G52)</f>
        <v>117142544</v>
      </c>
      <c r="H53" s="20">
        <f>SUM(H48,H52)</f>
        <v>306522703</v>
      </c>
      <c r="I53" s="4">
        <f t="shared" si="2"/>
        <v>38.2</v>
      </c>
    </row>
    <row r="54" spans="2:7" ht="15.75" customHeight="1">
      <c r="B54" s="17"/>
      <c r="C54" s="16"/>
      <c r="D54" s="15"/>
      <c r="E54" s="15"/>
      <c r="F54" s="15"/>
      <c r="G54" s="15"/>
    </row>
    <row r="55" spans="2:9" ht="15.75" customHeight="1">
      <c r="B55" s="61" t="s">
        <v>48</v>
      </c>
      <c r="C55" s="62"/>
      <c r="D55" s="13">
        <v>72984856</v>
      </c>
      <c r="E55" s="12">
        <v>46220847</v>
      </c>
      <c r="F55" s="11">
        <v>187317000</v>
      </c>
      <c r="G55" s="14">
        <f>SUM(D55:F55)</f>
        <v>306522703</v>
      </c>
      <c r="H55" s="9"/>
      <c r="I55" s="5"/>
    </row>
    <row r="56" spans="2:9" ht="15.75" customHeight="1">
      <c r="B56" s="61" t="s">
        <v>49</v>
      </c>
      <c r="C56" s="62"/>
      <c r="D56" s="8">
        <f>IF(D53=0,"-",IF(D55=0,"-",ROUND(D53/D55*100,1)))</f>
        <v>50.5</v>
      </c>
      <c r="E56" s="7">
        <f>IF(E53=0,"-",IF(E55=0,"-",ROUND(E53/E55*100,1)))</f>
        <v>79.7</v>
      </c>
      <c r="F56" s="6">
        <f>IF(F53=0,"-",IF(F55=0,"-",ROUND(F53/F55*100,1)))</f>
        <v>23.2</v>
      </c>
      <c r="G56" s="8">
        <f>IF(G53=0,"-",IF(G55=0,"-",ROUND(G53/G55*100,1)))</f>
        <v>38.2</v>
      </c>
      <c r="H56" s="9"/>
      <c r="I56" s="5"/>
    </row>
  </sheetData>
  <sheetProtection/>
  <mergeCells count="8">
    <mergeCell ref="B1:I1"/>
    <mergeCell ref="B55:C55"/>
    <mergeCell ref="B56:C56"/>
    <mergeCell ref="B11:C12"/>
    <mergeCell ref="D11:I11"/>
    <mergeCell ref="B13:B48"/>
    <mergeCell ref="B49:B52"/>
    <mergeCell ref="B53:C53"/>
  </mergeCells>
  <printOptions horizontalCentered="1"/>
  <pageMargins left="0.3937007874015748" right="0.3937007874015748" top="0.5905511811023623" bottom="0.1968503937007874" header="0.5511811023622047" footer="0.1968503937007874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青果物価格安定基金協会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青果物価格安定基金協会</dc:creator>
  <cp:keywords/>
  <dc:description/>
  <cp:lastModifiedBy>user</cp:lastModifiedBy>
  <cp:lastPrinted>2019-02-12T07:50:46Z</cp:lastPrinted>
  <dcterms:created xsi:type="dcterms:W3CDTF">1998-11-20T05:35:44Z</dcterms:created>
  <dcterms:modified xsi:type="dcterms:W3CDTF">2019-02-12T07:51:28Z</dcterms:modified>
  <cp:category/>
  <cp:version/>
  <cp:contentType/>
  <cp:contentStatus/>
</cp:coreProperties>
</file>